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002peu\Desktop\"/>
    </mc:Choice>
  </mc:AlternateContent>
  <bookViews>
    <workbookView xWindow="0" yWindow="0" windowWidth="24000" windowHeight="8835"/>
  </bookViews>
  <sheets>
    <sheet name="Komló v3" sheetId="1" r:id="rId1"/>
  </sheets>
  <definedNames>
    <definedName name="_xlnm.Print_Area" localSheetId="0">'Komló v3'!$A$1:$W$17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2" i="1" l="1"/>
  <c r="G12" i="1"/>
  <c r="F12" i="1" s="1"/>
  <c r="E12" i="1" s="1"/>
  <c r="W11" i="1"/>
  <c r="G11" i="1"/>
  <c r="F11" i="1"/>
  <c r="W10" i="1"/>
  <c r="G10" i="1"/>
  <c r="F10" i="1"/>
  <c r="E10" i="1"/>
  <c r="W9" i="1"/>
  <c r="G9" i="1"/>
  <c r="F9" i="1"/>
  <c r="E9" i="1"/>
  <c r="W7" i="1"/>
  <c r="G7" i="1"/>
  <c r="F7" i="1" s="1"/>
  <c r="W6" i="1"/>
  <c r="G6" i="1"/>
  <c r="F6" i="1" s="1"/>
  <c r="E6" i="1" l="1"/>
</calcChain>
</file>

<file path=xl/comments1.xml><?xml version="1.0" encoding="utf-8"?>
<comments xmlns="http://schemas.openxmlformats.org/spreadsheetml/2006/main">
  <authors>
    <author>tc={B1F8B68E-5B22-4D8D-9899-C52A5BFD5E50}</author>
  </authors>
  <commentList>
    <comment ref="V6" authorId="0" shapeId="0">
      <text>
        <r>
          <rPr>
            <sz val="11"/>
            <color theme="1"/>
            <rFont val="Calibri"/>
            <family val="2"/>
            <charset val="238"/>
            <scheme val="minor"/>
          </rPr>
  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2025.09.30-ig tart a projekt, azért ide 10 havi bért írtam!</t>
        </r>
      </text>
    </comment>
  </commentList>
</comments>
</file>

<file path=xl/sharedStrings.xml><?xml version="1.0" encoding="utf-8"?>
<sst xmlns="http://schemas.openxmlformats.org/spreadsheetml/2006/main" count="50" uniqueCount="43">
  <si>
    <t>bruttó bér/fő/hó (Ft)</t>
  </si>
  <si>
    <t>kolléga</t>
  </si>
  <si>
    <t>projekt ktg.keret Ft</t>
  </si>
  <si>
    <t>szumma Ft</t>
  </si>
  <si>
    <t>járulék össz. Ft</t>
  </si>
  <si>
    <t>bruttó össz. Ft</t>
  </si>
  <si>
    <t>2023.10</t>
  </si>
  <si>
    <t>2023.11</t>
  </si>
  <si>
    <t>2023.12</t>
  </si>
  <si>
    <t>2024.01</t>
  </si>
  <si>
    <t>2024.02</t>
  </si>
  <si>
    <t>2024.03</t>
  </si>
  <si>
    <t>2024.04</t>
  </si>
  <si>
    <t>2024.05</t>
  </si>
  <si>
    <t>2024.06</t>
  </si>
  <si>
    <t>2024.07</t>
  </si>
  <si>
    <t>2024.08</t>
  </si>
  <si>
    <t>2024.09</t>
  </si>
  <si>
    <t>2024.10</t>
  </si>
  <si>
    <t>2024.11</t>
  </si>
  <si>
    <t>2024.12</t>
  </si>
  <si>
    <t>bér nettó Ft/hó</t>
  </si>
  <si>
    <t>KOMLÓ</t>
  </si>
  <si>
    <t>1.</t>
  </si>
  <si>
    <t>Projektmenedzsment</t>
  </si>
  <si>
    <t>VK</t>
  </si>
  <si>
    <t>MERCI</t>
  </si>
  <si>
    <t xml:space="preserve">PROJEKT-MENEDZSMENT ANYAG/ KISÉRTÉKŰ ESZK. </t>
  </si>
  <si>
    <t>2.</t>
  </si>
  <si>
    <t>FVS felülvizsgálata a 2022. évi népszámlálás adatainak a rendelkezésre állását követően</t>
  </si>
  <si>
    <t>MAM</t>
  </si>
  <si>
    <t>3.</t>
  </si>
  <si>
    <t>FVS pénzügyi megvalósíthatóságára vonatkozó üzleti modell 1. fő</t>
  </si>
  <si>
    <t>TM</t>
  </si>
  <si>
    <t>FVS pénzügyi megvalósíthatóságára vonatkozó üzleti modell 2. fő</t>
  </si>
  <si>
    <t>PaZS</t>
  </si>
  <si>
    <t>4.</t>
  </si>
  <si>
    <t>ITS felülvizsgálat RÉSZFELADATOK (megalapozó NEM mérnöki részei és ITS projektes-pénzügyes részei)</t>
  </si>
  <si>
    <t>heti 40 óra</t>
  </si>
  <si>
    <t>heti 25 óra</t>
  </si>
  <si>
    <t>heti 34 óra</t>
  </si>
  <si>
    <t>Projektmenedzsment tartalék összege: 1.108.530,- Ft</t>
  </si>
  <si>
    <t>FVS módosított 1. sz.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</si>
</sst>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5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5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5" borderId="2" xfId="0" applyFill="1" applyBorder="1" applyAlignment="1">
      <alignment horizontal="center" vertical="center" wrapText="1"/>
    </xf>
    <xf numFmtId="3" fontId="0" fillId="0" borderId="2" xfId="0" applyNumberFormat="1" applyBorder="1" applyAlignment="1">
      <alignment vertical="center"/>
    </xf>
    <xf numFmtId="3" fontId="2" fillId="6" borderId="2" xfId="0" applyNumberFormat="1" applyFont="1" applyFill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0" fontId="0" fillId="6" borderId="2" xfId="0" applyFill="1" applyBorder="1" applyAlignment="1">
      <alignment horizontal="center" vertical="center" wrapText="1"/>
    </xf>
    <xf numFmtId="3" fontId="2" fillId="7" borderId="2" xfId="0" applyNumberFormat="1" applyFont="1" applyFill="1" applyBorder="1" applyAlignment="1">
      <alignment vertical="center"/>
    </xf>
    <xf numFmtId="0" fontId="11" fillId="6" borderId="2" xfId="0" applyFont="1" applyFill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/>
    </xf>
    <xf numFmtId="0" fontId="0" fillId="8" borderId="2" xfId="0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vertical="center"/>
    </xf>
    <xf numFmtId="0" fontId="0" fillId="9" borderId="2" xfId="0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vertical="center"/>
    </xf>
    <xf numFmtId="3" fontId="13" fillId="0" borderId="2" xfId="0" applyNumberFormat="1" applyFont="1" applyBorder="1" applyAlignment="1">
      <alignment vertical="center"/>
    </xf>
    <xf numFmtId="0" fontId="0" fillId="10" borderId="2" xfId="0" applyFill="1" applyBorder="1" applyAlignment="1">
      <alignment horizontal="center" vertical="center" wrapText="1"/>
    </xf>
    <xf numFmtId="3" fontId="3" fillId="0" borderId="6" xfId="0" applyNumberFormat="1" applyFont="1" applyBorder="1" applyAlignment="1">
      <alignment vertical="center"/>
    </xf>
    <xf numFmtId="3" fontId="0" fillId="0" borderId="6" xfId="0" applyNumberFormat="1" applyBorder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horizontal="left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Vadász Krisztina" id="{F8090223-4A83-47C9-80C5-8A5EAD964D04}" userId="S::vadasz.krisztina@msb.hu::79b842d1-980d-4a5e-bc12-acfa1015f6dd" providerId="AD"/>
</personList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V6" dT="2023-06-26T12:44:26.90" personId="{F8090223-4A83-47C9-80C5-8A5EAD964D04}" id="{B1F8B68E-5B22-4D8D-9899-C52A5BFD5E50}">
    <text>2025.09.30-ig tart a projekt, azért ide 10 havi bért írtam!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7"/>
  <sheetViews>
    <sheetView tabSelected="1" view="pageBreakPreview" zoomScaleNormal="100" zoomScaleSheetLayoutView="100" workbookViewId="0">
      <selection activeCell="B1" sqref="B1"/>
    </sheetView>
  </sheetViews>
  <sheetFormatPr defaultColWidth="8.85546875" defaultRowHeight="15" x14ac:dyDescent="0.25"/>
  <cols>
    <col min="1" max="1" width="4.140625" style="1" customWidth="1"/>
    <col min="2" max="2" width="32.7109375" style="1" customWidth="1"/>
    <col min="3" max="3" width="10.7109375" style="7" customWidth="1"/>
    <col min="4" max="4" width="13.5703125" style="4" customWidth="1"/>
    <col min="5" max="5" width="13.5703125" style="5" customWidth="1"/>
    <col min="6" max="7" width="13.5703125" style="1" customWidth="1"/>
    <col min="8" max="21" width="8.85546875" style="1"/>
    <col min="22" max="22" width="9.5703125" style="1" customWidth="1"/>
    <col min="23" max="23" width="11.7109375" style="6" customWidth="1"/>
    <col min="24" max="25" width="8.85546875" style="1"/>
    <col min="26" max="26" width="9.42578125" style="1" bestFit="1" customWidth="1"/>
    <col min="27" max="27" width="8.85546875" style="1"/>
    <col min="28" max="28" width="9.42578125" style="1" bestFit="1" customWidth="1"/>
    <col min="29" max="16384" width="8.85546875" style="1"/>
  </cols>
  <sheetData>
    <row r="1" spans="1:23" ht="23.25" x14ac:dyDescent="0.25">
      <c r="B1" s="2" t="s">
        <v>42</v>
      </c>
      <c r="C1" s="3"/>
    </row>
    <row r="2" spans="1:23" x14ac:dyDescent="0.25">
      <c r="E2" s="8"/>
      <c r="G2" s="9"/>
    </row>
    <row r="3" spans="1:23" x14ac:dyDescent="0.25">
      <c r="H3" s="37" t="s">
        <v>0</v>
      </c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3" s="10" customFormat="1" ht="30.75" thickBot="1" x14ac:dyDescent="0.3">
      <c r="C4" s="11" t="s">
        <v>1</v>
      </c>
      <c r="D4" s="12" t="s">
        <v>2</v>
      </c>
      <c r="E4" s="13" t="s">
        <v>3</v>
      </c>
      <c r="F4" s="11" t="s">
        <v>4</v>
      </c>
      <c r="G4" s="11" t="s">
        <v>5</v>
      </c>
      <c r="H4" s="14" t="s">
        <v>6</v>
      </c>
      <c r="I4" s="14" t="s">
        <v>7</v>
      </c>
      <c r="J4" s="14" t="s">
        <v>8</v>
      </c>
      <c r="K4" s="14" t="s">
        <v>9</v>
      </c>
      <c r="L4" s="14" t="s">
        <v>10</v>
      </c>
      <c r="M4" s="14" t="s">
        <v>11</v>
      </c>
      <c r="N4" s="14" t="s">
        <v>12</v>
      </c>
      <c r="O4" s="14" t="s">
        <v>13</v>
      </c>
      <c r="P4" s="14" t="s">
        <v>14</v>
      </c>
      <c r="Q4" s="14" t="s">
        <v>15</v>
      </c>
      <c r="R4" s="14" t="s">
        <v>16</v>
      </c>
      <c r="S4" s="14" t="s">
        <v>17</v>
      </c>
      <c r="T4" s="14" t="s">
        <v>18</v>
      </c>
      <c r="U4" s="14" t="s">
        <v>19</v>
      </c>
      <c r="V4" s="14" t="s">
        <v>20</v>
      </c>
      <c r="W4" s="15" t="s">
        <v>21</v>
      </c>
    </row>
    <row r="5" spans="1:23" ht="21" customHeight="1" x14ac:dyDescent="0.25">
      <c r="A5" s="38" t="s">
        <v>22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40"/>
    </row>
    <row r="6" spans="1:23" x14ac:dyDescent="0.25">
      <c r="A6" s="16" t="s">
        <v>23</v>
      </c>
      <c r="B6" s="17" t="s">
        <v>24</v>
      </c>
      <c r="C6" s="18" t="s">
        <v>25</v>
      </c>
      <c r="D6" s="41">
        <v>3868645</v>
      </c>
      <c r="E6" s="43">
        <f>SUM(F6:G8)</f>
        <v>2686550</v>
      </c>
      <c r="F6" s="19">
        <f>G6*0.13</f>
        <v>212550</v>
      </c>
      <c r="G6" s="19">
        <f>SUM(H6:V6)</f>
        <v>1635000</v>
      </c>
      <c r="H6" s="19">
        <v>109000</v>
      </c>
      <c r="I6" s="19">
        <v>109000</v>
      </c>
      <c r="J6" s="19">
        <v>109000</v>
      </c>
      <c r="K6" s="19">
        <v>109000</v>
      </c>
      <c r="L6" s="19">
        <v>109000</v>
      </c>
      <c r="M6" s="19">
        <v>109000</v>
      </c>
      <c r="N6" s="19">
        <v>109000</v>
      </c>
      <c r="O6" s="19">
        <v>109000</v>
      </c>
      <c r="P6" s="19">
        <v>109000</v>
      </c>
      <c r="Q6" s="19">
        <v>109000</v>
      </c>
      <c r="R6" s="19">
        <v>109000</v>
      </c>
      <c r="S6" s="19">
        <v>109000</v>
      </c>
      <c r="T6" s="19">
        <v>109000</v>
      </c>
      <c r="U6" s="19">
        <v>109000</v>
      </c>
      <c r="V6" s="20">
        <v>109000</v>
      </c>
      <c r="W6" s="21">
        <f>U6*0.665</f>
        <v>72485</v>
      </c>
    </row>
    <row r="7" spans="1:23" x14ac:dyDescent="0.25">
      <c r="A7" s="16"/>
      <c r="B7" s="17"/>
      <c r="C7" s="22" t="s">
        <v>26</v>
      </c>
      <c r="D7" s="42"/>
      <c r="E7" s="44"/>
      <c r="F7" s="19">
        <f>G7*0.13</f>
        <v>39000</v>
      </c>
      <c r="G7" s="19">
        <f>SUM(H7:V7)</f>
        <v>300000</v>
      </c>
      <c r="H7" s="19">
        <v>50000</v>
      </c>
      <c r="I7" s="19">
        <v>50000</v>
      </c>
      <c r="J7" s="19">
        <v>50000</v>
      </c>
      <c r="K7" s="19">
        <v>50000</v>
      </c>
      <c r="L7" s="19">
        <v>50000</v>
      </c>
      <c r="M7" s="19">
        <v>50000</v>
      </c>
      <c r="N7" s="16"/>
      <c r="O7" s="16"/>
      <c r="P7" s="16"/>
      <c r="Q7" s="19"/>
      <c r="R7" s="19"/>
      <c r="S7" s="19"/>
      <c r="T7" s="19"/>
      <c r="U7" s="19"/>
      <c r="V7" s="23"/>
      <c r="W7" s="21">
        <f>J7*0.665</f>
        <v>33250</v>
      </c>
    </row>
    <row r="8" spans="1:23" ht="56.25" x14ac:dyDescent="0.25">
      <c r="A8" s="16"/>
      <c r="B8" s="17"/>
      <c r="C8" s="24" t="s">
        <v>27</v>
      </c>
      <c r="D8" s="25"/>
      <c r="E8" s="45"/>
      <c r="F8" s="19"/>
      <c r="G8" s="19">
        <v>500000</v>
      </c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3"/>
      <c r="W8" s="21"/>
    </row>
    <row r="9" spans="1:23" ht="45" x14ac:dyDescent="0.25">
      <c r="A9" s="16" t="s">
        <v>28</v>
      </c>
      <c r="B9" s="17" t="s">
        <v>29</v>
      </c>
      <c r="C9" s="26" t="s">
        <v>30</v>
      </c>
      <c r="D9" s="27">
        <v>6350000</v>
      </c>
      <c r="E9" s="28">
        <f>G9+F9</f>
        <v>6237600</v>
      </c>
      <c r="F9" s="19">
        <f>G9*0.13</f>
        <v>717600</v>
      </c>
      <c r="G9" s="19">
        <f>SUM(H9:V9)</f>
        <v>5520000</v>
      </c>
      <c r="H9" s="19">
        <v>0</v>
      </c>
      <c r="I9" s="19">
        <v>0</v>
      </c>
      <c r="J9" s="19">
        <v>0</v>
      </c>
      <c r="K9" s="19">
        <v>460000</v>
      </c>
      <c r="L9" s="19">
        <v>460000</v>
      </c>
      <c r="M9" s="19">
        <v>460000</v>
      </c>
      <c r="N9" s="19">
        <v>460000</v>
      </c>
      <c r="O9" s="19">
        <v>460000</v>
      </c>
      <c r="P9" s="19">
        <v>460000</v>
      </c>
      <c r="Q9" s="19">
        <v>460000</v>
      </c>
      <c r="R9" s="19">
        <v>460000</v>
      </c>
      <c r="S9" s="19">
        <v>460000</v>
      </c>
      <c r="T9" s="19">
        <v>460000</v>
      </c>
      <c r="U9" s="19">
        <v>460000</v>
      </c>
      <c r="V9" s="19">
        <v>460000</v>
      </c>
      <c r="W9" s="21">
        <f>V9*0.665</f>
        <v>305900</v>
      </c>
    </row>
    <row r="10" spans="1:23" ht="45" x14ac:dyDescent="0.25">
      <c r="A10" s="16" t="s">
        <v>31</v>
      </c>
      <c r="B10" s="17" t="s">
        <v>32</v>
      </c>
      <c r="C10" s="29" t="s">
        <v>33</v>
      </c>
      <c r="D10" s="41">
        <v>11430000</v>
      </c>
      <c r="E10" s="46">
        <f>SUM(F10:G11)</f>
        <v>11415825</v>
      </c>
      <c r="F10" s="30">
        <f>G10*0.13</f>
        <v>1072500</v>
      </c>
      <c r="G10" s="30">
        <f>SUM(H10:V10)</f>
        <v>8250000</v>
      </c>
      <c r="H10" s="31">
        <v>550000</v>
      </c>
      <c r="I10" s="31">
        <v>550000</v>
      </c>
      <c r="J10" s="31">
        <v>550000</v>
      </c>
      <c r="K10" s="31">
        <v>550000</v>
      </c>
      <c r="L10" s="31">
        <v>550000</v>
      </c>
      <c r="M10" s="31">
        <v>550000</v>
      </c>
      <c r="N10" s="31">
        <v>550000</v>
      </c>
      <c r="O10" s="31">
        <v>550000</v>
      </c>
      <c r="P10" s="31">
        <v>550000</v>
      </c>
      <c r="Q10" s="31">
        <v>550000</v>
      </c>
      <c r="R10" s="31">
        <v>550000</v>
      </c>
      <c r="S10" s="31">
        <v>550000</v>
      </c>
      <c r="T10" s="31">
        <v>550000</v>
      </c>
      <c r="U10" s="31">
        <v>550000</v>
      </c>
      <c r="V10" s="31">
        <v>550000</v>
      </c>
      <c r="W10" s="21">
        <f>V10*0.665</f>
        <v>365750</v>
      </c>
    </row>
    <row r="11" spans="1:23" ht="45" x14ac:dyDescent="0.25">
      <c r="A11" s="16" t="s">
        <v>31</v>
      </c>
      <c r="B11" s="17" t="s">
        <v>34</v>
      </c>
      <c r="C11" s="32" t="s">
        <v>35</v>
      </c>
      <c r="D11" s="42"/>
      <c r="E11" s="47"/>
      <c r="F11" s="30">
        <f>G11*0.13</f>
        <v>240825</v>
      </c>
      <c r="G11" s="30">
        <f>SUM(H11:V11)</f>
        <v>1852500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31">
        <v>185250</v>
      </c>
      <c r="N11" s="31">
        <v>185250</v>
      </c>
      <c r="O11" s="31">
        <v>185250</v>
      </c>
      <c r="P11" s="31">
        <v>185250</v>
      </c>
      <c r="Q11" s="31">
        <v>185250</v>
      </c>
      <c r="R11" s="31">
        <v>185250</v>
      </c>
      <c r="S11" s="31">
        <v>185250</v>
      </c>
      <c r="T11" s="31">
        <v>185250</v>
      </c>
      <c r="U11" s="31">
        <v>185250</v>
      </c>
      <c r="V11" s="31">
        <v>185250</v>
      </c>
      <c r="W11" s="21">
        <f>V11*0.665</f>
        <v>123191.25</v>
      </c>
    </row>
    <row r="12" spans="1:23" ht="45" x14ac:dyDescent="0.25">
      <c r="A12" s="16" t="s">
        <v>36</v>
      </c>
      <c r="B12" s="17" t="s">
        <v>37</v>
      </c>
      <c r="C12" s="18" t="s">
        <v>25</v>
      </c>
      <c r="D12" s="27">
        <v>7000000</v>
      </c>
      <c r="E12" s="33">
        <f>G12+F12</f>
        <v>6949500</v>
      </c>
      <c r="F12" s="34">
        <f>G12*0.13</f>
        <v>799500</v>
      </c>
      <c r="G12" s="34">
        <f>SUM(H12:V12)</f>
        <v>6150000</v>
      </c>
      <c r="H12" s="19">
        <v>410000</v>
      </c>
      <c r="I12" s="19">
        <v>410000</v>
      </c>
      <c r="J12" s="19">
        <v>410000</v>
      </c>
      <c r="K12" s="19">
        <v>410000</v>
      </c>
      <c r="L12" s="19">
        <v>410000</v>
      </c>
      <c r="M12" s="19">
        <v>410000</v>
      </c>
      <c r="N12" s="19">
        <v>410000</v>
      </c>
      <c r="O12" s="19">
        <v>410000</v>
      </c>
      <c r="P12" s="19">
        <v>410000</v>
      </c>
      <c r="Q12" s="19">
        <v>410000</v>
      </c>
      <c r="R12" s="19">
        <v>410000</v>
      </c>
      <c r="S12" s="19">
        <v>410000</v>
      </c>
      <c r="T12" s="19">
        <v>410000</v>
      </c>
      <c r="U12" s="19">
        <v>410000</v>
      </c>
      <c r="V12" s="19">
        <v>410000</v>
      </c>
      <c r="W12" s="21">
        <f>V12*0.665</f>
        <v>272650</v>
      </c>
    </row>
    <row r="14" spans="1:23" x14ac:dyDescent="0.25">
      <c r="C14" s="18" t="s">
        <v>25</v>
      </c>
      <c r="D14" s="4" t="s">
        <v>38</v>
      </c>
      <c r="H14" s="9"/>
    </row>
    <row r="15" spans="1:23" ht="18.75" x14ac:dyDescent="0.25">
      <c r="C15" s="29" t="s">
        <v>33</v>
      </c>
      <c r="D15" s="4" t="s">
        <v>38</v>
      </c>
      <c r="F15" s="35" t="s">
        <v>41</v>
      </c>
      <c r="G15" s="36"/>
      <c r="H15" s="36"/>
      <c r="I15" s="36"/>
      <c r="J15" s="36"/>
      <c r="K15" s="36"/>
    </row>
    <row r="16" spans="1:23" x14ac:dyDescent="0.25">
      <c r="C16" s="32" t="s">
        <v>35</v>
      </c>
      <c r="D16" s="4" t="s">
        <v>39</v>
      </c>
    </row>
    <row r="17" spans="3:4" x14ac:dyDescent="0.25">
      <c r="C17" s="26" t="s">
        <v>30</v>
      </c>
      <c r="D17" s="4" t="s">
        <v>40</v>
      </c>
    </row>
  </sheetData>
  <mergeCells count="7">
    <mergeCell ref="F15:K15"/>
    <mergeCell ref="H3:V3"/>
    <mergeCell ref="A5:V5"/>
    <mergeCell ref="D6:D7"/>
    <mergeCell ref="E6:E8"/>
    <mergeCell ref="D10:D11"/>
    <mergeCell ref="E10:E11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Komló v3</vt:lpstr>
      <vt:lpstr>'Komló v3'!Nyomtatási_terület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ÖmböliMónika</dc:creator>
  <cp:lastModifiedBy>002peu</cp:lastModifiedBy>
  <cp:lastPrinted>2023-10-10T11:48:49Z</cp:lastPrinted>
  <dcterms:created xsi:type="dcterms:W3CDTF">2023-08-24T14:40:15Z</dcterms:created>
  <dcterms:modified xsi:type="dcterms:W3CDTF">2023-10-11T13:40:36Z</dcterms:modified>
</cp:coreProperties>
</file>